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60" windowWidth="8535" windowHeight="2085"/>
  </bookViews>
  <sheets>
    <sheet name="Лист1" sheetId="1" r:id="rId1"/>
  </sheets>
  <definedNames>
    <definedName name="_xlnm.Print_Area" localSheetId="0">Лист1!$A$23:$M$52</definedName>
  </definedNames>
  <calcPr calcId="124519"/>
</workbook>
</file>

<file path=xl/calcChain.xml><?xml version="1.0" encoding="utf-8"?>
<calcChain xmlns="http://schemas.openxmlformats.org/spreadsheetml/2006/main">
  <c r="F36" i="1"/>
  <c r="L36"/>
  <c r="O13"/>
  <c r="O11"/>
  <c r="O10"/>
  <c r="O9"/>
  <c r="N21"/>
  <c r="N13"/>
  <c r="N11"/>
  <c r="N10"/>
  <c r="N9"/>
  <c r="H21"/>
  <c r="H13"/>
  <c r="H11"/>
  <c r="H10"/>
  <c r="H9"/>
  <c r="G51"/>
  <c r="F51"/>
  <c r="E51"/>
  <c r="D43"/>
  <c r="D51" s="1"/>
  <c r="C43"/>
  <c r="C51" s="1"/>
  <c r="B51"/>
  <c r="H43"/>
  <c r="H51" s="1"/>
  <c r="O21" l="1"/>
  <c r="I21"/>
  <c r="I13"/>
  <c r="I11"/>
  <c r="I10"/>
  <c r="I9"/>
</calcChain>
</file>

<file path=xl/sharedStrings.xml><?xml version="1.0" encoding="utf-8"?>
<sst xmlns="http://schemas.openxmlformats.org/spreadsheetml/2006/main" count="145" uniqueCount="92">
  <si>
    <t>Руководитель учреждения</t>
  </si>
  <si>
    <t>Прочий административно-управленческий персонал</t>
  </si>
  <si>
    <t>Учителя</t>
  </si>
  <si>
    <t>Воспитатели</t>
  </si>
  <si>
    <t>Прочие педагогические работники</t>
  </si>
  <si>
    <t>Работники культуры</t>
  </si>
  <si>
    <t>Социальные работники</t>
  </si>
  <si>
    <t>Врачи</t>
  </si>
  <si>
    <t>Средний медицинский персонал</t>
  </si>
  <si>
    <t>Младший медицинский персонал</t>
  </si>
  <si>
    <t>Служащие</t>
  </si>
  <si>
    <t>Младший обслуживающий персонал</t>
  </si>
  <si>
    <t>Средняя заработная
плата
за 2012 год</t>
  </si>
  <si>
    <t>Средняя
заработная
плата
за 2013 год</t>
  </si>
  <si>
    <t>Средняя
заработная
плата
за 2014 год</t>
  </si>
  <si>
    <t>% роста
2013 года
к 2012 году</t>
  </si>
  <si>
    <t>% роста
2014 года
к 2013 году</t>
  </si>
  <si>
    <t>Численность работников (физ.лица)
за 2014 год</t>
  </si>
  <si>
    <t>Отчетные показатели</t>
  </si>
  <si>
    <t>Плановые показатели</t>
  </si>
  <si>
    <t>Категория работников</t>
  </si>
  <si>
    <t>Кол-во
штатных единиц
за 2013 год</t>
  </si>
  <si>
    <t>Кол-во
штатных единиц
за 2014 год</t>
  </si>
  <si>
    <t>Фонд заработной платы (КОСГУ 211) за 2013 год, ВСЕГО</t>
  </si>
  <si>
    <t>в том числе за счет иной приносящей доход деятельности</t>
  </si>
  <si>
    <t>Фонд заработной платы (КОСГУ 211) за 2014 год, ВСЕГО</t>
  </si>
  <si>
    <t>8=5/3</t>
  </si>
  <si>
    <t>14=12/10</t>
  </si>
  <si>
    <t>Дебиторская задолженность</t>
  </si>
  <si>
    <t>Кредиторская задолженность</t>
  </si>
  <si>
    <t>Сайт финансового управления</t>
  </si>
  <si>
    <t>Отчет об исполнении
ПФХД</t>
  </si>
  <si>
    <t>Годовая бухгалтерская отчетность</t>
  </si>
  <si>
    <t>прочие</t>
  </si>
  <si>
    <t>КОСГУ</t>
  </si>
  <si>
    <t>в т.ч. с датой образования до 01.12.2013</t>
  </si>
  <si>
    <t>Всего на 01.01.2014</t>
  </si>
  <si>
    <t>Остаток на 01.01.2014 всего</t>
  </si>
  <si>
    <t>Наличие
заключенных
эффективных
контрактов (+/-)</t>
  </si>
  <si>
    <t>Численность
работников
(физ.лица)
за 2013 год</t>
  </si>
  <si>
    <t>Сайт
финансового
управления</t>
  </si>
  <si>
    <t>1. Заработная плата</t>
  </si>
  <si>
    <t>2. Дебиторская и кредиторская задолженность</t>
  </si>
  <si>
    <t>3. Остатки на счетах</t>
  </si>
  <si>
    <t>Итого</t>
  </si>
  <si>
    <t>Всего</t>
  </si>
  <si>
    <t>Х</t>
  </si>
  <si>
    <t>Остаток на 01.01.2013</t>
  </si>
  <si>
    <t>Иной приносящий доход деятельности</t>
  </si>
  <si>
    <t>Субсидия на выполение муниципального задания (включая расходы на содержание имущетсва)</t>
  </si>
  <si>
    <t>Получено доходов за 2013 год</t>
  </si>
  <si>
    <t>Расход за 2013 год</t>
  </si>
  <si>
    <t>План доходов на 2014 год</t>
  </si>
  <si>
    <t>5.1</t>
  </si>
  <si>
    <t>5.2</t>
  </si>
  <si>
    <t>5.3</t>
  </si>
  <si>
    <t>6</t>
  </si>
  <si>
    <t>Субсидия на иные цели (расписать по целям):</t>
  </si>
  <si>
    <t>4. Потребление энергоресурсов</t>
  </si>
  <si>
    <t>Вид энергоресурса</t>
  </si>
  <si>
    <t>ПФХД</t>
  </si>
  <si>
    <t>Отчет об исполнении</t>
  </si>
  <si>
    <t>В натуральном выражении</t>
  </si>
  <si>
    <t>Темп роста, %</t>
  </si>
  <si>
    <t>к 2009 году</t>
  </si>
  <si>
    <t>на 01.01.2014 г.</t>
  </si>
  <si>
    <t>Тепловая энергия</t>
  </si>
  <si>
    <t>Электрическая энергия</t>
  </si>
  <si>
    <t>Газ</t>
  </si>
  <si>
    <t>Водоснабжение</t>
  </si>
  <si>
    <t>Ед. изм.</t>
  </si>
  <si>
    <t>Гкал</t>
  </si>
  <si>
    <t>кВт*ч</t>
  </si>
  <si>
    <r>
      <t>м</t>
    </r>
    <r>
      <rPr>
        <vertAlign val="superscript"/>
        <sz val="10"/>
        <color indexed="8"/>
        <rFont val="Times New Roman"/>
        <family val="1"/>
        <charset val="204"/>
      </rPr>
      <t>3</t>
    </r>
  </si>
  <si>
    <r>
      <t>тыс. м</t>
    </r>
    <r>
      <rPr>
        <vertAlign val="superscript"/>
        <sz val="10"/>
        <color indexed="8"/>
        <rFont val="Times New Roman"/>
        <family val="1"/>
        <charset val="204"/>
      </rPr>
      <t>3</t>
    </r>
  </si>
  <si>
    <t>СПРАВОЧНАЯ
информация по отдельным показателям деятельности муниципальных бюджетных и автономных учреждений за 2013 год и отдельным показателям, планируемым к исполнению в 2014 году</t>
  </si>
  <si>
    <t>___________________</t>
  </si>
  <si>
    <t>(подпись)</t>
  </si>
  <si>
    <t>(расшифровка подписи)</t>
  </si>
  <si>
    <t>Главный бухгалтер учреждения</t>
  </si>
  <si>
    <t>к 2012 году</t>
  </si>
  <si>
    <t>организация школьного питания</t>
  </si>
  <si>
    <t>организация питания для лагерей ДП</t>
  </si>
  <si>
    <t>ремонтные работы</t>
  </si>
  <si>
    <t>выплата вознаграждений за классное руководство</t>
  </si>
  <si>
    <t>модернизация систем образования (курсы повышения квалификации)</t>
  </si>
  <si>
    <t>оснащение детского сада</t>
  </si>
  <si>
    <t>Л.Н.Хамидуллина</t>
  </si>
  <si>
    <t>Т.Ю.Карпова</t>
  </si>
  <si>
    <t>Пояснение: Показатели дебиторской задолженности отраженной в отчете отличаются от показателей отраженных на сайте финуправления на суммы задолженности по счетам 303,304 и разной методологии учета.</t>
  </si>
  <si>
    <r>
      <t>Приложение № 5</t>
    </r>
    <r>
      <rPr>
        <sz val="16"/>
        <color indexed="8"/>
        <rFont val="Times New Roman"/>
        <family val="1"/>
        <charset val="204"/>
      </rPr>
      <t xml:space="preserve">
к постановлению
администрации города
от 11.01.2011г. № 03-п</t>
    </r>
  </si>
  <si>
    <t>Специалисты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</si>
</sst>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justify" vertical="top" wrapText="1"/>
    </xf>
    <xf numFmtId="0" fontId="2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49" fontId="3" fillId="0" borderId="0" xfId="0" applyNumberFormat="1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1" fillId="0" borderId="7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19" xfId="0" applyFont="1" applyBorder="1" applyAlignment="1">
      <alignment horizontal="justify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/>
    </xf>
    <xf numFmtId="0" fontId="1" fillId="0" borderId="36" xfId="0" applyFont="1" applyBorder="1" applyAlignment="1">
      <alignment horizontal="left" wrapText="1"/>
    </xf>
    <xf numFmtId="0" fontId="1" fillId="0" borderId="37" xfId="0" applyFont="1" applyBorder="1" applyAlignment="1">
      <alignment horizontal="left" wrapText="1"/>
    </xf>
    <xf numFmtId="0" fontId="4" fillId="0" borderId="11" xfId="0" applyFont="1" applyBorder="1" applyAlignment="1">
      <alignment horizontal="left"/>
    </xf>
    <xf numFmtId="0" fontId="4" fillId="0" borderId="12" xfId="0" applyFont="1" applyBorder="1"/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justify" vertical="top"/>
    </xf>
    <xf numFmtId="0" fontId="1" fillId="0" borderId="4" xfId="0" applyFont="1" applyBorder="1" applyAlignment="1">
      <alignment horizontal="justify" vertical="top"/>
    </xf>
    <xf numFmtId="0" fontId="1" fillId="0" borderId="5" xfId="0" applyFont="1" applyBorder="1" applyAlignment="1">
      <alignment horizontal="justify" vertical="top"/>
    </xf>
    <xf numFmtId="0" fontId="1" fillId="0" borderId="0" xfId="0" applyFont="1" applyAlignment="1"/>
    <xf numFmtId="0" fontId="1" fillId="0" borderId="7" xfId="0" applyFont="1" applyBorder="1" applyAlignment="1">
      <alignment horizontal="center" wrapText="1"/>
    </xf>
    <xf numFmtId="2" fontId="11" fillId="0" borderId="7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37" xfId="0" applyFont="1" applyBorder="1" applyAlignment="1">
      <alignment horizontal="center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 wrapText="1"/>
    </xf>
    <xf numFmtId="2" fontId="4" fillId="0" borderId="12" xfId="0" applyNumberFormat="1" applyFont="1" applyBorder="1"/>
    <xf numFmtId="2" fontId="1" fillId="0" borderId="7" xfId="0" applyNumberFormat="1" applyFont="1" applyBorder="1" applyAlignment="1">
      <alignment horizontal="justify" vertical="top" wrapText="1"/>
    </xf>
    <xf numFmtId="2" fontId="1" fillId="0" borderId="1" xfId="0" applyNumberFormat="1" applyFont="1" applyBorder="1" applyAlignment="1">
      <alignment horizontal="justify" vertical="top" wrapText="1"/>
    </xf>
    <xf numFmtId="2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justify" vertical="top" wrapText="1"/>
    </xf>
    <xf numFmtId="2" fontId="1" fillId="0" borderId="3" xfId="0" applyNumberFormat="1" applyFont="1" applyBorder="1" applyAlignment="1">
      <alignment horizontal="justify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1"/>
  <sheetViews>
    <sheetView showGridLines="0" tabSelected="1" topLeftCell="A44" workbookViewId="0">
      <selection activeCell="R59" sqref="R59"/>
    </sheetView>
  </sheetViews>
  <sheetFormatPr defaultColWidth="8.85546875" defaultRowHeight="12.75"/>
  <cols>
    <col min="1" max="1" width="31.28515625" style="5" customWidth="1"/>
    <col min="2" max="2" width="10" style="1" customWidth="1"/>
    <col min="3" max="3" width="12.5703125" style="1" customWidth="1"/>
    <col min="4" max="4" width="10.42578125" style="1" customWidth="1"/>
    <col min="5" max="5" width="9.42578125" style="1" customWidth="1"/>
    <col min="6" max="7" width="8.7109375" style="1" customWidth="1"/>
    <col min="8" max="8" width="11" style="1" customWidth="1"/>
    <col min="9" max="10" width="8.7109375" style="1" customWidth="1"/>
    <col min="11" max="11" width="11.7109375" style="1" customWidth="1"/>
    <col min="12" max="15" width="8.7109375" style="1" customWidth="1"/>
    <col min="16" max="16384" width="8.85546875" style="1"/>
  </cols>
  <sheetData>
    <row r="1" spans="1:21" s="24" customFormat="1" ht="99" customHeight="1">
      <c r="A1" s="23"/>
      <c r="K1" s="25"/>
      <c r="L1" s="116" t="s">
        <v>90</v>
      </c>
      <c r="M1" s="117"/>
      <c r="N1" s="117"/>
      <c r="O1" s="117"/>
    </row>
    <row r="2" spans="1:21" s="24" customFormat="1" ht="20.25">
      <c r="A2" s="23"/>
      <c r="K2" s="25"/>
      <c r="L2" s="80"/>
      <c r="M2" s="81"/>
      <c r="N2" s="81"/>
      <c r="O2" s="81"/>
    </row>
    <row r="3" spans="1:21" ht="54.6" customHeight="1">
      <c r="A3" s="26" t="s">
        <v>75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1" ht="18.7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21" ht="13.5" thickBot="1">
      <c r="A5" s="13" t="s">
        <v>41</v>
      </c>
      <c r="L5" s="22"/>
    </row>
    <row r="6" spans="1:21" ht="15.75" customHeight="1" thickBot="1">
      <c r="A6" s="118" t="s">
        <v>20</v>
      </c>
      <c r="B6" s="118" t="s">
        <v>38</v>
      </c>
      <c r="C6" s="131" t="s">
        <v>18</v>
      </c>
      <c r="D6" s="132"/>
      <c r="E6" s="132"/>
      <c r="F6" s="132"/>
      <c r="G6" s="132"/>
      <c r="H6" s="132"/>
      <c r="I6" s="133"/>
      <c r="J6" s="131" t="s">
        <v>19</v>
      </c>
      <c r="K6" s="132"/>
      <c r="L6" s="132"/>
      <c r="M6" s="132"/>
      <c r="N6" s="132"/>
      <c r="O6" s="133"/>
    </row>
    <row r="7" spans="1:21" s="6" customFormat="1" ht="75.75" customHeight="1" thickBot="1">
      <c r="A7" s="119"/>
      <c r="B7" s="119"/>
      <c r="C7" s="40" t="s">
        <v>39</v>
      </c>
      <c r="D7" s="41" t="s">
        <v>21</v>
      </c>
      <c r="E7" s="41" t="s">
        <v>23</v>
      </c>
      <c r="F7" s="41" t="s">
        <v>24</v>
      </c>
      <c r="G7" s="41" t="s">
        <v>12</v>
      </c>
      <c r="H7" s="41" t="s">
        <v>13</v>
      </c>
      <c r="I7" s="42" t="s">
        <v>15</v>
      </c>
      <c r="J7" s="40" t="s">
        <v>17</v>
      </c>
      <c r="K7" s="41" t="s">
        <v>22</v>
      </c>
      <c r="L7" s="41" t="s">
        <v>25</v>
      </c>
      <c r="M7" s="41" t="s">
        <v>24</v>
      </c>
      <c r="N7" s="41" t="s">
        <v>14</v>
      </c>
      <c r="O7" s="42" t="s">
        <v>16</v>
      </c>
    </row>
    <row r="8" spans="1:21" s="12" customFormat="1" ht="12" thickBot="1">
      <c r="A8" s="43">
        <v>1</v>
      </c>
      <c r="B8" s="44">
        <v>2</v>
      </c>
      <c r="C8" s="45">
        <v>3</v>
      </c>
      <c r="D8" s="46">
        <v>4</v>
      </c>
      <c r="E8" s="46">
        <v>5</v>
      </c>
      <c r="F8" s="46">
        <v>6</v>
      </c>
      <c r="G8" s="46">
        <v>7</v>
      </c>
      <c r="H8" s="46" t="s">
        <v>26</v>
      </c>
      <c r="I8" s="47">
        <v>9</v>
      </c>
      <c r="J8" s="45">
        <v>10</v>
      </c>
      <c r="K8" s="46">
        <v>11</v>
      </c>
      <c r="L8" s="46">
        <v>12</v>
      </c>
      <c r="M8" s="46">
        <v>13</v>
      </c>
      <c r="N8" s="46" t="s">
        <v>27</v>
      </c>
      <c r="O8" s="47">
        <v>15</v>
      </c>
    </row>
    <row r="9" spans="1:21">
      <c r="A9" s="36" t="s">
        <v>0</v>
      </c>
      <c r="B9" s="38"/>
      <c r="C9" s="35">
        <v>1</v>
      </c>
      <c r="D9" s="28">
        <v>1</v>
      </c>
      <c r="E9" s="28">
        <v>446</v>
      </c>
      <c r="F9" s="28">
        <v>0</v>
      </c>
      <c r="G9" s="104">
        <v>37982.089999999997</v>
      </c>
      <c r="H9" s="104">
        <f>E9/C9/12*1000</f>
        <v>37166.666666666664</v>
      </c>
      <c r="I9" s="106">
        <f>H9/G9*100</f>
        <v>97.85313727250572</v>
      </c>
      <c r="J9" s="35">
        <v>1</v>
      </c>
      <c r="K9" s="28">
        <v>1</v>
      </c>
      <c r="L9" s="28">
        <v>460.8</v>
      </c>
      <c r="M9" s="28">
        <v>0</v>
      </c>
      <c r="N9" s="28">
        <f>L9/J9/12*1000</f>
        <v>38400</v>
      </c>
      <c r="O9" s="107">
        <f>N9/H9*100</f>
        <v>103.31838565022422</v>
      </c>
    </row>
    <row r="10" spans="1:21" ht="25.5">
      <c r="A10" s="37" t="s">
        <v>1</v>
      </c>
      <c r="B10" s="39"/>
      <c r="C10" s="7">
        <v>6</v>
      </c>
      <c r="D10" s="4">
        <v>6</v>
      </c>
      <c r="E10" s="4">
        <v>1319.5</v>
      </c>
      <c r="F10" s="4">
        <v>0</v>
      </c>
      <c r="G10" s="104">
        <v>21210.29</v>
      </c>
      <c r="H10" s="104">
        <f>E10/C10/12*1000</f>
        <v>18326.388888888891</v>
      </c>
      <c r="I10" s="106">
        <f>H10/G10*100</f>
        <v>86.403292406133474</v>
      </c>
      <c r="J10" s="7">
        <v>6</v>
      </c>
      <c r="K10" s="4">
        <v>6</v>
      </c>
      <c r="L10" s="4">
        <v>1368</v>
      </c>
      <c r="M10" s="4">
        <v>0</v>
      </c>
      <c r="N10" s="28">
        <f>L10/J10/12*1000</f>
        <v>19000</v>
      </c>
      <c r="O10" s="107">
        <f>N10/H10*100</f>
        <v>103.67563471011746</v>
      </c>
    </row>
    <row r="11" spans="1:21">
      <c r="A11" s="37" t="s">
        <v>2</v>
      </c>
      <c r="B11" s="39"/>
      <c r="C11" s="7">
        <v>26</v>
      </c>
      <c r="D11" s="4">
        <v>34</v>
      </c>
      <c r="E11" s="4">
        <v>6810.6</v>
      </c>
      <c r="F11" s="4">
        <v>0</v>
      </c>
      <c r="G11" s="104">
        <v>20855.5</v>
      </c>
      <c r="H11" s="104">
        <f>E11/C11/12*1000</f>
        <v>21828.846153846152</v>
      </c>
      <c r="I11" s="106">
        <f>H11/G11*100</f>
        <v>104.66709574858504</v>
      </c>
      <c r="J11" s="7">
        <v>26</v>
      </c>
      <c r="K11" s="4">
        <v>34</v>
      </c>
      <c r="L11" s="4">
        <v>7800</v>
      </c>
      <c r="M11" s="4">
        <v>6</v>
      </c>
      <c r="N11" s="28">
        <f>L11/J11/12*1000</f>
        <v>25000</v>
      </c>
      <c r="O11" s="107">
        <f>N11/H11*100</f>
        <v>114.52735441811295</v>
      </c>
    </row>
    <row r="12" spans="1:21">
      <c r="A12" s="37" t="s">
        <v>3</v>
      </c>
      <c r="B12" s="39"/>
      <c r="C12" s="7"/>
      <c r="D12" s="4"/>
      <c r="E12" s="4"/>
      <c r="F12" s="4"/>
      <c r="G12" s="105"/>
      <c r="H12" s="105"/>
      <c r="I12" s="109"/>
      <c r="J12" s="7"/>
      <c r="K12" s="4"/>
      <c r="L12" s="4"/>
      <c r="M12" s="4"/>
      <c r="N12" s="4"/>
      <c r="O12" s="108"/>
      <c r="U12" s="22"/>
    </row>
    <row r="13" spans="1:21">
      <c r="A13" s="37" t="s">
        <v>4</v>
      </c>
      <c r="B13" s="39"/>
      <c r="C13" s="7">
        <v>4</v>
      </c>
      <c r="D13" s="4">
        <v>4</v>
      </c>
      <c r="E13" s="4">
        <v>673.6</v>
      </c>
      <c r="F13" s="4">
        <v>0</v>
      </c>
      <c r="G13" s="104">
        <v>17555.8</v>
      </c>
      <c r="H13" s="104">
        <f>E13/C13/12*1000</f>
        <v>14033.333333333334</v>
      </c>
      <c r="I13" s="106">
        <f>H13/G13*100</f>
        <v>79.935595833475745</v>
      </c>
      <c r="J13" s="7">
        <v>4</v>
      </c>
      <c r="K13" s="4">
        <v>4</v>
      </c>
      <c r="L13" s="4">
        <v>720</v>
      </c>
      <c r="M13" s="4">
        <v>0</v>
      </c>
      <c r="N13" s="28">
        <f>L13/J13/12*1000</f>
        <v>15000</v>
      </c>
      <c r="O13" s="107">
        <f>N13/H13*100</f>
        <v>106.88836104513064</v>
      </c>
    </row>
    <row r="14" spans="1:21">
      <c r="A14" s="37" t="s">
        <v>5</v>
      </c>
      <c r="B14" s="39"/>
      <c r="C14" s="7"/>
      <c r="D14" s="4"/>
      <c r="E14" s="4"/>
      <c r="F14" s="4"/>
      <c r="G14" s="105"/>
      <c r="H14" s="105"/>
      <c r="I14" s="109"/>
      <c r="J14" s="7"/>
      <c r="K14" s="4"/>
      <c r="L14" s="4"/>
      <c r="M14" s="4"/>
      <c r="N14" s="4"/>
      <c r="O14" s="108"/>
    </row>
    <row r="15" spans="1:21">
      <c r="A15" s="37" t="s">
        <v>6</v>
      </c>
      <c r="B15" s="39"/>
      <c r="C15" s="7"/>
      <c r="D15" s="4"/>
      <c r="E15" s="4"/>
      <c r="F15" s="4"/>
      <c r="G15" s="105"/>
      <c r="H15" s="105"/>
      <c r="I15" s="109"/>
      <c r="J15" s="7"/>
      <c r="K15" s="4"/>
      <c r="L15" s="4"/>
      <c r="M15" s="4"/>
      <c r="N15" s="4"/>
      <c r="O15" s="108"/>
    </row>
    <row r="16" spans="1:21">
      <c r="A16" s="37" t="s">
        <v>7</v>
      </c>
      <c r="B16" s="39"/>
      <c r="C16" s="7"/>
      <c r="D16" s="4"/>
      <c r="E16" s="4"/>
      <c r="F16" s="4"/>
      <c r="G16" s="105"/>
      <c r="H16" s="105"/>
      <c r="I16" s="109"/>
      <c r="J16" s="7"/>
      <c r="K16" s="4"/>
      <c r="L16" s="4"/>
      <c r="M16" s="4"/>
      <c r="N16" s="4"/>
      <c r="O16" s="108"/>
    </row>
    <row r="17" spans="1:15">
      <c r="A17" s="37" t="s">
        <v>8</v>
      </c>
      <c r="B17" s="39"/>
      <c r="C17" s="7"/>
      <c r="D17" s="4"/>
      <c r="E17" s="4"/>
      <c r="F17" s="4"/>
      <c r="G17" s="105"/>
      <c r="H17" s="105"/>
      <c r="I17" s="109"/>
      <c r="J17" s="7"/>
      <c r="K17" s="4"/>
      <c r="L17" s="4"/>
      <c r="M17" s="4"/>
      <c r="N17" s="4"/>
      <c r="O17" s="108"/>
    </row>
    <row r="18" spans="1:15">
      <c r="A18" s="37" t="s">
        <v>9</v>
      </c>
      <c r="B18" s="39"/>
      <c r="C18" s="7"/>
      <c r="D18" s="4"/>
      <c r="E18" s="4"/>
      <c r="F18" s="4"/>
      <c r="G18" s="105"/>
      <c r="H18" s="105"/>
      <c r="I18" s="109"/>
      <c r="J18" s="7"/>
      <c r="K18" s="4"/>
      <c r="L18" s="4"/>
      <c r="M18" s="4"/>
      <c r="N18" s="4"/>
      <c r="O18" s="108"/>
    </row>
    <row r="19" spans="1:15" ht="12" customHeight="1">
      <c r="A19" s="37" t="s">
        <v>91</v>
      </c>
      <c r="B19" s="39"/>
      <c r="C19" s="7">
        <v>1</v>
      </c>
      <c r="D19" s="4">
        <v>2.5</v>
      </c>
      <c r="E19" s="4">
        <v>105.6</v>
      </c>
      <c r="F19" s="4">
        <v>0</v>
      </c>
      <c r="G19" s="105"/>
      <c r="H19" s="105">
        <v>8800</v>
      </c>
      <c r="I19" s="109"/>
      <c r="J19" s="7">
        <v>1</v>
      </c>
      <c r="K19" s="4">
        <v>2.5</v>
      </c>
      <c r="L19" s="4">
        <v>110</v>
      </c>
      <c r="M19" s="4"/>
      <c r="N19" s="4">
        <v>9167</v>
      </c>
      <c r="O19" s="108"/>
    </row>
    <row r="20" spans="1:15" hidden="1">
      <c r="A20" s="37" t="s">
        <v>10</v>
      </c>
      <c r="B20" s="39"/>
      <c r="C20" s="7">
        <v>1</v>
      </c>
      <c r="D20" s="4">
        <v>1</v>
      </c>
      <c r="E20" s="4"/>
      <c r="F20" s="4"/>
      <c r="G20" s="105"/>
      <c r="H20" s="105"/>
      <c r="I20" s="109"/>
      <c r="J20" s="7"/>
      <c r="K20" s="4"/>
      <c r="L20" s="4"/>
      <c r="M20" s="4"/>
      <c r="N20" s="4"/>
      <c r="O20" s="108"/>
    </row>
    <row r="21" spans="1:15" s="87" customFormat="1" ht="13.5" thickBot="1">
      <c r="A21" s="83" t="s">
        <v>11</v>
      </c>
      <c r="B21" s="84"/>
      <c r="C21" s="85">
        <v>17</v>
      </c>
      <c r="D21" s="86">
        <v>25</v>
      </c>
      <c r="E21" s="86">
        <v>1506.8</v>
      </c>
      <c r="F21" s="86">
        <v>0</v>
      </c>
      <c r="G21" s="104">
        <v>5648</v>
      </c>
      <c r="H21" s="104">
        <f>E21/C21/12*1000</f>
        <v>7386.2745098039213</v>
      </c>
      <c r="I21" s="106">
        <f>H21/G21*100</f>
        <v>130.77681497528189</v>
      </c>
      <c r="J21" s="85">
        <v>21</v>
      </c>
      <c r="K21" s="86">
        <v>25</v>
      </c>
      <c r="L21" s="86">
        <v>1725</v>
      </c>
      <c r="M21" s="86">
        <v>0</v>
      </c>
      <c r="N21" s="104">
        <f>L21/J21/12*1000</f>
        <v>6845.2380952380945</v>
      </c>
      <c r="O21" s="107">
        <f>N21/H21*100</f>
        <v>92.675110925708211</v>
      </c>
    </row>
    <row r="22" spans="1:15" s="87" customFormat="1">
      <c r="A22" s="5"/>
    </row>
    <row r="23" spans="1:15" s="87" customFormat="1" ht="13.5" thickBot="1">
      <c r="A23" s="13" t="s">
        <v>42</v>
      </c>
    </row>
    <row r="24" spans="1:15" s="87" customFormat="1" ht="15" customHeight="1">
      <c r="A24" s="120" t="s">
        <v>34</v>
      </c>
      <c r="B24" s="138" t="s">
        <v>28</v>
      </c>
      <c r="C24" s="123"/>
      <c r="D24" s="123"/>
      <c r="E24" s="123"/>
      <c r="F24" s="123"/>
      <c r="G24" s="124"/>
      <c r="H24" s="138" t="s">
        <v>29</v>
      </c>
      <c r="I24" s="123"/>
      <c r="J24" s="123"/>
      <c r="K24" s="123"/>
      <c r="L24" s="123"/>
      <c r="M24" s="124"/>
    </row>
    <row r="25" spans="1:15" s="87" customFormat="1">
      <c r="A25" s="121"/>
      <c r="B25" s="134" t="s">
        <v>36</v>
      </c>
      <c r="C25" s="135"/>
      <c r="D25" s="135"/>
      <c r="E25" s="135" t="s">
        <v>35</v>
      </c>
      <c r="F25" s="135"/>
      <c r="G25" s="136"/>
      <c r="H25" s="134" t="s">
        <v>36</v>
      </c>
      <c r="I25" s="135"/>
      <c r="J25" s="135"/>
      <c r="K25" s="135" t="s">
        <v>35</v>
      </c>
      <c r="L25" s="135"/>
      <c r="M25" s="136"/>
    </row>
    <row r="26" spans="1:15" s="3" customFormat="1" ht="57" thickBot="1">
      <c r="A26" s="122"/>
      <c r="B26" s="29" t="s">
        <v>31</v>
      </c>
      <c r="C26" s="30" t="s">
        <v>40</v>
      </c>
      <c r="D26" s="30" t="s">
        <v>32</v>
      </c>
      <c r="E26" s="30" t="s">
        <v>31</v>
      </c>
      <c r="F26" s="30" t="s">
        <v>40</v>
      </c>
      <c r="G26" s="31" t="s">
        <v>32</v>
      </c>
      <c r="H26" s="29" t="s">
        <v>31</v>
      </c>
      <c r="I26" s="30" t="s">
        <v>30</v>
      </c>
      <c r="J26" s="30" t="s">
        <v>32</v>
      </c>
      <c r="K26" s="30" t="s">
        <v>31</v>
      </c>
      <c r="L26" s="30" t="s">
        <v>40</v>
      </c>
      <c r="M26" s="31" t="s">
        <v>32</v>
      </c>
    </row>
    <row r="27" spans="1:15" s="12" customFormat="1" ht="11.25">
      <c r="A27" s="52">
        <v>1</v>
      </c>
      <c r="B27" s="34">
        <v>2</v>
      </c>
      <c r="C27" s="32">
        <v>3</v>
      </c>
      <c r="D27" s="32">
        <v>4</v>
      </c>
      <c r="E27" s="32">
        <v>5</v>
      </c>
      <c r="F27" s="32">
        <v>6</v>
      </c>
      <c r="G27" s="33">
        <v>7</v>
      </c>
      <c r="H27" s="34">
        <v>8</v>
      </c>
      <c r="I27" s="32">
        <v>9</v>
      </c>
      <c r="J27" s="32">
        <v>10</v>
      </c>
      <c r="K27" s="32">
        <v>11</v>
      </c>
      <c r="L27" s="32">
        <v>12</v>
      </c>
      <c r="M27" s="33">
        <v>13</v>
      </c>
    </row>
    <row r="28" spans="1:15" s="3" customFormat="1">
      <c r="A28" s="53">
        <v>211</v>
      </c>
      <c r="B28" s="54"/>
      <c r="C28" s="2">
        <v>52218.63</v>
      </c>
      <c r="D28" s="2" t="s">
        <v>46</v>
      </c>
      <c r="E28" s="2"/>
      <c r="F28" s="2">
        <v>52218.63</v>
      </c>
      <c r="G28" s="49" t="s">
        <v>46</v>
      </c>
      <c r="H28" s="54"/>
      <c r="I28" s="2">
        <v>0</v>
      </c>
      <c r="J28" s="2" t="s">
        <v>46</v>
      </c>
      <c r="K28" s="2"/>
      <c r="L28" s="2"/>
      <c r="M28" s="49" t="s">
        <v>46</v>
      </c>
    </row>
    <row r="29" spans="1:15" s="3" customFormat="1">
      <c r="A29" s="53">
        <v>213</v>
      </c>
      <c r="B29" s="54"/>
      <c r="C29" s="2"/>
      <c r="D29" s="2" t="s">
        <v>46</v>
      </c>
      <c r="E29" s="2"/>
      <c r="F29" s="2"/>
      <c r="G29" s="49" t="s">
        <v>46</v>
      </c>
      <c r="H29" s="54"/>
      <c r="I29" s="2"/>
      <c r="J29" s="2" t="s">
        <v>46</v>
      </c>
      <c r="K29" s="2"/>
      <c r="L29" s="2"/>
      <c r="M29" s="49" t="s">
        <v>46</v>
      </c>
    </row>
    <row r="30" spans="1:15" s="3" customFormat="1">
      <c r="A30" s="53">
        <v>223</v>
      </c>
      <c r="B30" s="54"/>
      <c r="C30" s="2"/>
      <c r="D30" s="2" t="s">
        <v>46</v>
      </c>
      <c r="E30" s="2"/>
      <c r="F30" s="2"/>
      <c r="G30" s="49" t="s">
        <v>46</v>
      </c>
      <c r="H30" s="54"/>
      <c r="I30" s="2">
        <v>155379.45000000001</v>
      </c>
      <c r="J30" s="2" t="s">
        <v>46</v>
      </c>
      <c r="K30" s="2"/>
      <c r="L30" s="2">
        <v>0</v>
      </c>
      <c r="M30" s="49" t="s">
        <v>46</v>
      </c>
    </row>
    <row r="31" spans="1:15" s="3" customFormat="1">
      <c r="A31" s="55">
        <v>225</v>
      </c>
      <c r="B31" s="56"/>
      <c r="C31" s="57">
        <v>3734.27</v>
      </c>
      <c r="D31" s="57" t="s">
        <v>46</v>
      </c>
      <c r="E31" s="57"/>
      <c r="F31" s="57">
        <v>3734.27</v>
      </c>
      <c r="G31" s="58" t="s">
        <v>46</v>
      </c>
      <c r="H31" s="56"/>
      <c r="I31" s="57">
        <v>404145</v>
      </c>
      <c r="J31" s="57" t="s">
        <v>46</v>
      </c>
      <c r="K31" s="57"/>
      <c r="L31" s="57">
        <v>5700</v>
      </c>
      <c r="M31" s="58" t="s">
        <v>46</v>
      </c>
    </row>
    <row r="32" spans="1:15" s="3" customFormat="1">
      <c r="A32" s="55">
        <v>226.07</v>
      </c>
      <c r="B32" s="56"/>
      <c r="C32" s="57"/>
      <c r="D32" s="57" t="s">
        <v>46</v>
      </c>
      <c r="E32" s="57"/>
      <c r="F32" s="57"/>
      <c r="G32" s="58" t="s">
        <v>46</v>
      </c>
      <c r="H32" s="56"/>
      <c r="I32" s="57">
        <v>29938</v>
      </c>
      <c r="J32" s="57" t="s">
        <v>46</v>
      </c>
      <c r="K32" s="57"/>
      <c r="L32" s="57">
        <v>0</v>
      </c>
      <c r="M32" s="58" t="s">
        <v>46</v>
      </c>
    </row>
    <row r="33" spans="1:13" s="3" customFormat="1">
      <c r="A33" s="55">
        <v>310</v>
      </c>
      <c r="B33" s="56"/>
      <c r="C33" s="57">
        <v>200000</v>
      </c>
      <c r="D33" s="57" t="s">
        <v>46</v>
      </c>
      <c r="E33" s="57"/>
      <c r="F33" s="57">
        <v>0</v>
      </c>
      <c r="G33" s="58" t="s">
        <v>46</v>
      </c>
      <c r="H33" s="56"/>
      <c r="I33" s="57">
        <v>0</v>
      </c>
      <c r="J33" s="57" t="s">
        <v>46</v>
      </c>
      <c r="K33" s="57"/>
      <c r="L33" s="57"/>
      <c r="M33" s="58" t="s">
        <v>46</v>
      </c>
    </row>
    <row r="34" spans="1:13" s="3" customFormat="1">
      <c r="A34" s="55">
        <v>340</v>
      </c>
      <c r="B34" s="56"/>
      <c r="C34" s="57">
        <v>42551.37</v>
      </c>
      <c r="D34" s="57" t="s">
        <v>46</v>
      </c>
      <c r="E34" s="57"/>
      <c r="F34" s="57">
        <v>151.37</v>
      </c>
      <c r="G34" s="58" t="s">
        <v>46</v>
      </c>
      <c r="H34" s="56"/>
      <c r="I34" s="57">
        <v>217683.6</v>
      </c>
      <c r="J34" s="57" t="s">
        <v>46</v>
      </c>
      <c r="K34" s="57"/>
      <c r="L34" s="57">
        <v>352</v>
      </c>
      <c r="M34" s="58" t="s">
        <v>46</v>
      </c>
    </row>
    <row r="35" spans="1:13" s="3" customFormat="1" ht="13.5" thickBot="1">
      <c r="A35" s="55" t="s">
        <v>33</v>
      </c>
      <c r="B35" s="56"/>
      <c r="C35" s="57">
        <v>37704</v>
      </c>
      <c r="D35" s="57" t="s">
        <v>46</v>
      </c>
      <c r="E35" s="57"/>
      <c r="F35" s="57">
        <v>3704</v>
      </c>
      <c r="G35" s="58" t="s">
        <v>46</v>
      </c>
      <c r="H35" s="56"/>
      <c r="I35" s="57">
        <v>39742.78</v>
      </c>
      <c r="J35" s="57" t="s">
        <v>46</v>
      </c>
      <c r="K35" s="57"/>
      <c r="L35" s="57">
        <v>27827.759999999998</v>
      </c>
      <c r="M35" s="58" t="s">
        <v>46</v>
      </c>
    </row>
    <row r="36" spans="1:13" s="3" customFormat="1" ht="13.5" thickBot="1">
      <c r="A36" s="59" t="s">
        <v>44</v>
      </c>
      <c r="B36" s="60"/>
      <c r="C36" s="61">
        <v>336208.27</v>
      </c>
      <c r="D36" s="61">
        <v>321566.89</v>
      </c>
      <c r="E36" s="61"/>
      <c r="F36" s="61">
        <f>SUM(F28:F35)</f>
        <v>59808.27</v>
      </c>
      <c r="G36" s="62" t="s">
        <v>46</v>
      </c>
      <c r="H36" s="60"/>
      <c r="I36" s="61">
        <v>846888.83</v>
      </c>
      <c r="J36" s="61">
        <v>752256.25</v>
      </c>
      <c r="K36" s="61"/>
      <c r="L36" s="61">
        <f>SUM(L28:L35)</f>
        <v>33879.759999999995</v>
      </c>
      <c r="M36" s="62" t="s">
        <v>46</v>
      </c>
    </row>
    <row r="38" spans="1:13" ht="13.5" thickBot="1">
      <c r="A38" s="13" t="s">
        <v>43</v>
      </c>
    </row>
    <row r="39" spans="1:13" s="16" customFormat="1" ht="14.45" customHeight="1">
      <c r="A39" s="140"/>
      <c r="B39" s="130" t="s">
        <v>47</v>
      </c>
      <c r="C39" s="142" t="s">
        <v>50</v>
      </c>
      <c r="D39" s="142" t="s">
        <v>51</v>
      </c>
      <c r="E39" s="130" t="s">
        <v>37</v>
      </c>
      <c r="F39" s="130"/>
      <c r="G39" s="130"/>
      <c r="H39" s="128" t="s">
        <v>52</v>
      </c>
    </row>
    <row r="40" spans="1:13" s="3" customFormat="1" ht="56.25">
      <c r="A40" s="141"/>
      <c r="B40" s="139"/>
      <c r="C40" s="143"/>
      <c r="D40" s="143"/>
      <c r="E40" s="10" t="s">
        <v>31</v>
      </c>
      <c r="F40" s="10" t="s">
        <v>30</v>
      </c>
      <c r="G40" s="10" t="s">
        <v>32</v>
      </c>
      <c r="H40" s="129"/>
      <c r="J40" s="144" t="s">
        <v>89</v>
      </c>
      <c r="K40" s="144"/>
      <c r="L40" s="144"/>
      <c r="M40" s="144"/>
    </row>
    <row r="41" spans="1:13" s="17" customFormat="1" ht="12" thickBot="1">
      <c r="A41" s="66">
        <v>1</v>
      </c>
      <c r="B41" s="67">
        <v>2</v>
      </c>
      <c r="C41" s="67">
        <v>3</v>
      </c>
      <c r="D41" s="67">
        <v>4</v>
      </c>
      <c r="E41" s="68" t="s">
        <v>53</v>
      </c>
      <c r="F41" s="68" t="s">
        <v>54</v>
      </c>
      <c r="G41" s="68" t="s">
        <v>55</v>
      </c>
      <c r="H41" s="69" t="s">
        <v>56</v>
      </c>
      <c r="J41" s="144"/>
      <c r="K41" s="144"/>
      <c r="L41" s="144"/>
      <c r="M41" s="144"/>
    </row>
    <row r="42" spans="1:13" ht="38.25">
      <c r="A42" s="64" t="s">
        <v>49</v>
      </c>
      <c r="B42" s="65">
        <v>0</v>
      </c>
      <c r="C42" s="88">
        <v>16031678.42</v>
      </c>
      <c r="D42" s="89">
        <v>16031678.42</v>
      </c>
      <c r="E42" s="90">
        <v>0</v>
      </c>
      <c r="F42" s="90">
        <v>0</v>
      </c>
      <c r="G42" s="90">
        <v>0</v>
      </c>
      <c r="H42" s="91">
        <v>14911993.08</v>
      </c>
      <c r="J42" s="144"/>
      <c r="K42" s="144"/>
      <c r="L42" s="144"/>
      <c r="M42" s="144"/>
    </row>
    <row r="43" spans="1:13" ht="25.5">
      <c r="A43" s="63" t="s">
        <v>57</v>
      </c>
      <c r="B43" s="15" t="s">
        <v>46</v>
      </c>
      <c r="C43" s="15">
        <f>C44+C45+C46+C47+C48</f>
        <v>13775360.83</v>
      </c>
      <c r="D43" s="15">
        <f>D44+D45+D46+D47+D48</f>
        <v>13775360.83</v>
      </c>
      <c r="E43" s="92"/>
      <c r="F43" s="92"/>
      <c r="G43" s="92"/>
      <c r="H43" s="93">
        <f>H44+H45+H49</f>
        <v>2845881.88</v>
      </c>
      <c r="J43" s="144"/>
      <c r="K43" s="144"/>
      <c r="L43" s="144"/>
      <c r="M43" s="144"/>
    </row>
    <row r="44" spans="1:13">
      <c r="A44" s="63" t="s">
        <v>81</v>
      </c>
      <c r="B44" s="15"/>
      <c r="C44" s="94">
        <v>966271.88</v>
      </c>
      <c r="D44" s="15">
        <v>966271.88</v>
      </c>
      <c r="E44" s="92">
        <v>0</v>
      </c>
      <c r="F44" s="92">
        <v>0</v>
      </c>
      <c r="G44" s="92">
        <v>0</v>
      </c>
      <c r="H44" s="93">
        <v>943208.28</v>
      </c>
      <c r="J44" s="144"/>
      <c r="K44" s="144"/>
      <c r="L44" s="144"/>
      <c r="M44" s="144"/>
    </row>
    <row r="45" spans="1:13">
      <c r="A45" s="63" t="s">
        <v>82</v>
      </c>
      <c r="B45" s="15"/>
      <c r="C45" s="95">
        <v>81206.5</v>
      </c>
      <c r="D45" s="96">
        <v>81206.5</v>
      </c>
      <c r="E45" s="92">
        <v>0</v>
      </c>
      <c r="F45" s="92">
        <v>0</v>
      </c>
      <c r="G45" s="92">
        <v>0</v>
      </c>
      <c r="H45" s="93">
        <v>0</v>
      </c>
      <c r="J45" s="144"/>
      <c r="K45" s="144"/>
      <c r="L45" s="144"/>
      <c r="M45" s="144"/>
    </row>
    <row r="46" spans="1:13">
      <c r="A46" s="63" t="s">
        <v>83</v>
      </c>
      <c r="B46" s="15"/>
      <c r="C46" s="94">
        <v>12357905</v>
      </c>
      <c r="D46" s="97">
        <v>12357905</v>
      </c>
      <c r="E46" s="92"/>
      <c r="F46" s="92"/>
      <c r="G46" s="92"/>
      <c r="H46" s="93">
        <v>0</v>
      </c>
      <c r="J46" s="144"/>
      <c r="K46" s="144"/>
      <c r="L46" s="144"/>
      <c r="M46" s="144"/>
    </row>
    <row r="47" spans="1:13" ht="25.5">
      <c r="A47" s="63" t="s">
        <v>85</v>
      </c>
      <c r="B47" s="15">
        <v>0</v>
      </c>
      <c r="C47" s="94">
        <v>75200</v>
      </c>
      <c r="D47" s="15">
        <v>75200</v>
      </c>
      <c r="E47" s="92">
        <v>0</v>
      </c>
      <c r="F47" s="92">
        <v>0</v>
      </c>
      <c r="G47" s="92">
        <v>0</v>
      </c>
      <c r="H47" s="93">
        <v>0</v>
      </c>
      <c r="J47" s="144"/>
      <c r="K47" s="144"/>
      <c r="L47" s="144"/>
      <c r="M47" s="144"/>
    </row>
    <row r="48" spans="1:13" ht="25.5">
      <c r="A48" s="63" t="s">
        <v>84</v>
      </c>
      <c r="B48" s="15">
        <v>0</v>
      </c>
      <c r="C48" s="98">
        <v>294777.45</v>
      </c>
      <c r="D48" s="96">
        <v>294777.45</v>
      </c>
      <c r="E48" s="92">
        <v>0</v>
      </c>
      <c r="F48" s="92">
        <v>0</v>
      </c>
      <c r="G48" s="92">
        <v>0</v>
      </c>
      <c r="H48" s="93"/>
      <c r="J48" s="144"/>
      <c r="K48" s="144"/>
      <c r="L48" s="144"/>
      <c r="M48" s="144"/>
    </row>
    <row r="49" spans="1:13">
      <c r="A49" s="63" t="s">
        <v>86</v>
      </c>
      <c r="B49" s="15">
        <v>0</v>
      </c>
      <c r="C49" s="98">
        <v>0</v>
      </c>
      <c r="D49" s="99">
        <v>0</v>
      </c>
      <c r="E49" s="92">
        <v>0</v>
      </c>
      <c r="F49" s="92">
        <v>0</v>
      </c>
      <c r="G49" s="92">
        <v>0</v>
      </c>
      <c r="H49" s="93">
        <v>1902673.6</v>
      </c>
    </row>
    <row r="50" spans="1:13" ht="26.25" thickBot="1">
      <c r="A50" s="70" t="s">
        <v>48</v>
      </c>
      <c r="B50" s="71">
        <v>75368.460000000006</v>
      </c>
      <c r="C50" s="100">
        <v>20877.990000000002</v>
      </c>
      <c r="D50" s="100">
        <v>33782.75</v>
      </c>
      <c r="E50" s="101">
        <v>62463.7</v>
      </c>
      <c r="F50" s="101">
        <v>62463.7</v>
      </c>
      <c r="G50" s="101">
        <v>62463.7</v>
      </c>
      <c r="H50" s="102">
        <v>15000</v>
      </c>
    </row>
    <row r="51" spans="1:13" s="14" customFormat="1" ht="13.5" thickBot="1">
      <c r="A51" s="72" t="s">
        <v>45</v>
      </c>
      <c r="B51" s="73">
        <f>B50</f>
        <v>75368.460000000006</v>
      </c>
      <c r="C51" s="103">
        <f>C42+C43+C50</f>
        <v>29827917.239999998</v>
      </c>
      <c r="D51" s="73">
        <f t="shared" ref="D51:H51" si="0">D42+D43+D50</f>
        <v>29840822</v>
      </c>
      <c r="E51" s="73">
        <f t="shared" si="0"/>
        <v>62463.7</v>
      </c>
      <c r="F51" s="73">
        <f t="shared" si="0"/>
        <v>62463.7</v>
      </c>
      <c r="G51" s="73">
        <f t="shared" si="0"/>
        <v>62463.7</v>
      </c>
      <c r="H51" s="73">
        <f t="shared" si="0"/>
        <v>17772874.960000001</v>
      </c>
    </row>
    <row r="53" spans="1:13" ht="13.5" thickBot="1">
      <c r="A53" s="13" t="s">
        <v>58</v>
      </c>
    </row>
    <row r="54" spans="1:13" ht="15" customHeight="1">
      <c r="A54" s="110" t="s">
        <v>59</v>
      </c>
      <c r="B54" s="113" t="s">
        <v>62</v>
      </c>
      <c r="C54" s="114"/>
      <c r="D54" s="114"/>
      <c r="E54" s="115"/>
      <c r="F54" s="123" t="s">
        <v>63</v>
      </c>
      <c r="G54" s="124"/>
      <c r="H54" s="18"/>
      <c r="I54" s="18"/>
      <c r="J54" s="18"/>
      <c r="K54" s="18"/>
      <c r="L54" s="18"/>
      <c r="M54" s="18"/>
    </row>
    <row r="55" spans="1:13" ht="15" customHeight="1">
      <c r="A55" s="111"/>
      <c r="B55" s="125" t="s">
        <v>65</v>
      </c>
      <c r="C55" s="126"/>
      <c r="D55" s="126"/>
      <c r="E55" s="126"/>
      <c r="F55" s="126"/>
      <c r="G55" s="127"/>
      <c r="H55" s="18"/>
      <c r="I55" s="18"/>
      <c r="J55" s="18"/>
      <c r="K55" s="18"/>
      <c r="L55" s="18"/>
      <c r="M55" s="18"/>
    </row>
    <row r="56" spans="1:13" s="6" customFormat="1" ht="45">
      <c r="A56" s="112"/>
      <c r="B56" s="10" t="s">
        <v>70</v>
      </c>
      <c r="C56" s="10" t="s">
        <v>61</v>
      </c>
      <c r="D56" s="21" t="s">
        <v>60</v>
      </c>
      <c r="E56" s="10" t="s">
        <v>40</v>
      </c>
      <c r="F56" s="82" t="s">
        <v>80</v>
      </c>
      <c r="G56" s="11" t="s">
        <v>64</v>
      </c>
      <c r="H56" s="19"/>
      <c r="I56" s="19"/>
      <c r="J56" s="19"/>
      <c r="K56" s="19"/>
      <c r="L56" s="19"/>
      <c r="M56" s="19"/>
    </row>
    <row r="57" spans="1:13" ht="13.5" thickBot="1">
      <c r="A57" s="78">
        <v>1</v>
      </c>
      <c r="B57" s="30">
        <v>2</v>
      </c>
      <c r="C57" s="30">
        <v>3</v>
      </c>
      <c r="D57" s="30">
        <v>4</v>
      </c>
      <c r="E57" s="30">
        <v>5</v>
      </c>
      <c r="F57" s="30">
        <v>6</v>
      </c>
      <c r="G57" s="79">
        <v>7</v>
      </c>
      <c r="H57" s="19"/>
      <c r="I57" s="19"/>
      <c r="J57" s="19"/>
      <c r="K57" s="19"/>
      <c r="L57" s="19"/>
      <c r="M57" s="19"/>
    </row>
    <row r="58" spans="1:13">
      <c r="A58" s="75" t="s">
        <v>66</v>
      </c>
      <c r="B58" s="76" t="s">
        <v>71</v>
      </c>
      <c r="C58" s="76">
        <v>741.44</v>
      </c>
      <c r="D58" s="76">
        <v>741.44</v>
      </c>
      <c r="E58" s="76">
        <v>741.44</v>
      </c>
      <c r="F58" s="76">
        <v>74.3</v>
      </c>
      <c r="G58" s="77">
        <v>74.8</v>
      </c>
      <c r="H58" s="20"/>
      <c r="I58" s="20"/>
      <c r="J58" s="20"/>
      <c r="K58" s="20"/>
      <c r="L58" s="20"/>
      <c r="M58" s="20"/>
    </row>
    <row r="59" spans="1:13">
      <c r="A59" s="48" t="s">
        <v>67</v>
      </c>
      <c r="B59" s="2" t="s">
        <v>72</v>
      </c>
      <c r="C59" s="2">
        <v>94584</v>
      </c>
      <c r="D59" s="2">
        <v>94584</v>
      </c>
      <c r="E59" s="2">
        <v>94584</v>
      </c>
      <c r="F59" s="2">
        <v>110.8</v>
      </c>
      <c r="G59" s="49">
        <v>93.6</v>
      </c>
      <c r="H59" s="20"/>
      <c r="I59" s="20"/>
      <c r="J59" s="20"/>
      <c r="K59" s="20"/>
      <c r="L59" s="20"/>
      <c r="M59" s="20"/>
    </row>
    <row r="60" spans="1:13" ht="15.75">
      <c r="A60" s="48" t="s">
        <v>68</v>
      </c>
      <c r="B60" s="2" t="s">
        <v>74</v>
      </c>
      <c r="C60" s="2">
        <v>3.4079999999999999</v>
      </c>
      <c r="D60" s="2">
        <v>3.4079999999999999</v>
      </c>
      <c r="E60" s="2">
        <v>3.4079999999999999</v>
      </c>
      <c r="F60" s="2"/>
      <c r="G60" s="49"/>
      <c r="H60" s="20"/>
      <c r="I60" s="20"/>
      <c r="J60" s="20"/>
      <c r="K60" s="20"/>
      <c r="L60" s="20"/>
      <c r="M60" s="20"/>
    </row>
    <row r="61" spans="1:13" ht="16.5" thickBot="1">
      <c r="A61" s="74" t="s">
        <v>69</v>
      </c>
      <c r="B61" s="50" t="s">
        <v>73</v>
      </c>
      <c r="C61" s="50">
        <v>3499</v>
      </c>
      <c r="D61" s="50">
        <v>3499</v>
      </c>
      <c r="E61" s="50">
        <v>3499</v>
      </c>
      <c r="F61" s="50">
        <v>126.1</v>
      </c>
      <c r="G61" s="51">
        <v>60.3</v>
      </c>
      <c r="H61" s="20"/>
      <c r="I61" s="20"/>
      <c r="J61" s="20"/>
      <c r="K61" s="20"/>
      <c r="L61" s="20"/>
      <c r="M61" s="20"/>
    </row>
    <row r="66" spans="1:6">
      <c r="A66" s="13" t="s">
        <v>0</v>
      </c>
      <c r="B66" s="1" t="s">
        <v>76</v>
      </c>
      <c r="E66" s="137" t="s">
        <v>87</v>
      </c>
      <c r="F66" s="137"/>
    </row>
    <row r="67" spans="1:6">
      <c r="B67" s="137" t="s">
        <v>77</v>
      </c>
      <c r="C67" s="137"/>
      <c r="E67" s="137" t="s">
        <v>78</v>
      </c>
      <c r="F67" s="137"/>
    </row>
    <row r="70" spans="1:6">
      <c r="A70" s="13" t="s">
        <v>79</v>
      </c>
      <c r="B70" s="1" t="s">
        <v>76</v>
      </c>
      <c r="E70" s="137" t="s">
        <v>88</v>
      </c>
      <c r="F70" s="137"/>
    </row>
    <row r="71" spans="1:6">
      <c r="B71" s="137" t="s">
        <v>77</v>
      </c>
      <c r="C71" s="137"/>
      <c r="E71" s="137" t="s">
        <v>78</v>
      </c>
      <c r="F71" s="137"/>
    </row>
  </sheetData>
  <mergeCells count="29">
    <mergeCell ref="B24:G24"/>
    <mergeCell ref="H24:M24"/>
    <mergeCell ref="B39:B40"/>
    <mergeCell ref="A39:A40"/>
    <mergeCell ref="C39:C40"/>
    <mergeCell ref="D39:D40"/>
    <mergeCell ref="J40:M48"/>
    <mergeCell ref="B67:C67"/>
    <mergeCell ref="E67:F67"/>
    <mergeCell ref="E66:F66"/>
    <mergeCell ref="B71:C71"/>
    <mergeCell ref="E71:F71"/>
    <mergeCell ref="E70:F70"/>
    <mergeCell ref="A54:A56"/>
    <mergeCell ref="B54:E54"/>
    <mergeCell ref="L1:O1"/>
    <mergeCell ref="B6:B7"/>
    <mergeCell ref="A6:A7"/>
    <mergeCell ref="A24:A26"/>
    <mergeCell ref="F54:G54"/>
    <mergeCell ref="B55:G55"/>
    <mergeCell ref="H39:H40"/>
    <mergeCell ref="E39:G39"/>
    <mergeCell ref="C6:I6"/>
    <mergeCell ref="J6:O6"/>
    <mergeCell ref="B25:D25"/>
    <mergeCell ref="E25:G25"/>
    <mergeCell ref="H25:J25"/>
    <mergeCell ref="K25:M2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в.богданцев</dc:creator>
  <cp:lastModifiedBy>(User)</cp:lastModifiedBy>
  <cp:lastPrinted>2014-05-05T05:37:05Z</cp:lastPrinted>
  <dcterms:created xsi:type="dcterms:W3CDTF">2014-03-05T10:48:57Z</dcterms:created>
  <dcterms:modified xsi:type="dcterms:W3CDTF">2014-05-05T05:37:08Z</dcterms:modified>
</cp:coreProperties>
</file>